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й диск\BDA&amp;AI 2020-2022\AS\"/>
    </mc:Choice>
  </mc:AlternateContent>
  <xr:revisionPtr revIDLastSave="0" documentId="13_ncr:40009_{AAAD520E-3566-4A09-A860-92880273C170}" xr6:coauthVersionLast="36" xr6:coauthVersionMax="36" xr10:uidLastSave="{00000000-0000-0000-0000-000000000000}"/>
  <bookViews>
    <workbookView xWindow="2010" yWindow="0" windowWidth="25410" windowHeight="14890"/>
  </bookViews>
  <sheets>
    <sheet name="2020-12-08 participants_8621205" sheetId="1" r:id="rId1"/>
  </sheets>
  <calcPr calcId="0"/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E23" i="1"/>
  <c r="E18" i="1"/>
  <c r="E11" i="1"/>
  <c r="F3" i="1"/>
</calcChain>
</file>

<file path=xl/sharedStrings.xml><?xml version="1.0" encoding="utf-8"?>
<sst xmlns="http://schemas.openxmlformats.org/spreadsheetml/2006/main" count="62" uniqueCount="59">
  <si>
    <t>Name (Original Name)</t>
  </si>
  <si>
    <t>User Email</t>
  </si>
  <si>
    <t>Join Time</t>
  </si>
  <si>
    <t>Leave Time</t>
  </si>
  <si>
    <t>Duration (Minutes)</t>
  </si>
  <si>
    <t>Марк Андреевич Баушенко</t>
  </si>
  <si>
    <t>23 Кочанов Максим Александрович</t>
  </si>
  <si>
    <t>Александр Дмитриевич Руснак</t>
  </si>
  <si>
    <t>Kirill Kalmutskiy</t>
  </si>
  <si>
    <t>Watana Pongsapas</t>
  </si>
  <si>
    <t>Rohan Kumar Rathore</t>
  </si>
  <si>
    <t>r.rathore@g.nsu.ru</t>
  </si>
  <si>
    <t>Сергей Пнев</t>
  </si>
  <si>
    <t>Mikhail Liz</t>
  </si>
  <si>
    <t>m.liz@g.nsu.ru</t>
  </si>
  <si>
    <t>Рафаэль Бланксон</t>
  </si>
  <si>
    <t>r.blankson@g.nsu.ru</t>
  </si>
  <si>
    <t>Khuê Lưu</t>
  </si>
  <si>
    <t>Enes E Kuzucu</t>
  </si>
  <si>
    <t>Кирилл Игоревич Лунев</t>
  </si>
  <si>
    <t>Sergey Verbitskiy</t>
  </si>
  <si>
    <t>Kaivalya Anand Pandey</t>
  </si>
  <si>
    <t>Oladotun Aluko</t>
  </si>
  <si>
    <t>alukodotun@gmail.com</t>
  </si>
  <si>
    <t>Nikita Nikolaev</t>
  </si>
  <si>
    <t>nikolaev.nick959@gmail.com</t>
  </si>
  <si>
    <t>Mukul Vishwas</t>
  </si>
  <si>
    <t>neomukul@gmail.com</t>
  </si>
  <si>
    <t>Дарья Алексеевна Пирожкова</t>
  </si>
  <si>
    <t>BDA &amp; AI NSU</t>
  </si>
  <si>
    <t>ai@nsu.ru</t>
  </si>
  <si>
    <t>Alix Bernard</t>
  </si>
  <si>
    <t>alix.bernard9@gmail.com</t>
  </si>
  <si>
    <t>Dinesh Reddy</t>
  </si>
  <si>
    <t>dineshreddy.y19@gmail.com</t>
  </si>
  <si>
    <t>Korolev Alexey</t>
  </si>
  <si>
    <t>Светлана Евгеньевна Кучуганова</t>
  </si>
  <si>
    <t>Sergey Berezin</t>
  </si>
  <si>
    <t>Hami Asma'i</t>
  </si>
  <si>
    <t>hami.asmai@gmail.com</t>
  </si>
  <si>
    <t>beerjil</t>
  </si>
  <si>
    <t>Walid Koliaï</t>
  </si>
  <si>
    <t>A. Donets</t>
  </si>
  <si>
    <t>Vladislav</t>
  </si>
  <si>
    <t>Maria Matvejeva</t>
  </si>
  <si>
    <t>matvejeva.maria@gmail.com</t>
  </si>
  <si>
    <t>Mikhail Rodin</t>
  </si>
  <si>
    <t>m.rodin@g.nsu.ru</t>
  </si>
  <si>
    <t>Rishabh Tiwari</t>
  </si>
  <si>
    <t>rishabht1219@gmail.com</t>
  </si>
  <si>
    <t>Mohamed</t>
  </si>
  <si>
    <t>Meeting ID</t>
  </si>
  <si>
    <t>Topic</t>
  </si>
  <si>
    <t>Start Time</t>
  </si>
  <si>
    <t>End Time</t>
  </si>
  <si>
    <t>Participants</t>
  </si>
  <si>
    <t>Academic Seminar</t>
  </si>
  <si>
    <t>Столбец1</t>
  </si>
  <si>
    <t>Столбец2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</si>
</sst>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0" fontId="0" fillId="0" borderId="0" xfId="0" applyAlignment="1">
      <alignment horizontal="right"/>
    </xf>
    <xf numFmtId="9" fontId="0" fillId="0" borderId="0" xfId="1" applyFont="1"/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5">
    <dxf>
      <numFmt numFmtId="27" formatCode="dd/mm/yyyy\ h:mm"/>
    </dxf>
    <dxf>
      <numFmt numFmtId="27" formatCode="dd/mm/yyyy\ h:mm"/>
    </dxf>
    <dxf>
      <numFmt numFmtId="27" formatCode="dd/mm/yyyy\ h:mm"/>
    </dxf>
    <dxf>
      <numFmt numFmtId="27" formatCode="dd/mm/yyyy\ h:mm"/>
    </dxf>
    <dxf>
      <numFmt numFmtId="27" formatCode="dd/mm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5:G38" totalsRowShown="0">
  <autoFilter ref="A5:G38"/>
  <sortState ref="A6:E38">
    <sortCondition ref="A5:A38"/>
  </sortState>
  <tableColumns count="7">
    <tableColumn id="1" name="Name (Original Name)"/>
    <tableColumn id="2" name="User Email"/>
    <tableColumn id="3" name="Join Time" dataDxfId="4"/>
    <tableColumn id="4" name="Leave Time" dataDxfId="3"/>
    <tableColumn id="5" name="Duration (Minutes)"/>
    <tableColumn id="6" name="Столбец1" dataDxfId="0">
      <calculatedColumnFormula>TEXT(Таблица1[[#This Row],[Leave Time]]-MAX($C$3,Таблица1[[#This Row],[Join Time]]),"[мм]")</calculatedColumnFormula>
    </tableColumn>
    <tableColumn id="7" name="Столбец2" dataCellStyle="Процентный">
      <calculatedColumnFormula>Таблица1[[#This Row],[Столбец1]]/$F$3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G3" totalsRowShown="0">
  <autoFilter ref="A1:G3"/>
  <tableColumns count="7">
    <tableColumn id="1" name="Meeting ID"/>
    <tableColumn id="2" name="Topic"/>
    <tableColumn id="3" name="Start Time" dataDxfId="2"/>
    <tableColumn id="4" name="End Time" dataDxfId="1"/>
    <tableColumn id="5" name="User Email"/>
    <tableColumn id="6" name="Duration (Minutes)"/>
    <tableColumn id="7" name="Participant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C14" sqref="C14"/>
    </sheetView>
  </sheetViews>
  <sheetFormatPr defaultRowHeight="14.5" x14ac:dyDescent="0.35"/>
  <cols>
    <col min="1" max="1" width="32.08984375" bestFit="1" customWidth="1"/>
    <col min="2" max="2" width="25.453125" bestFit="1" customWidth="1"/>
    <col min="3" max="4" width="15" bestFit="1" customWidth="1"/>
    <col min="5" max="6" width="18.7265625" customWidth="1"/>
    <col min="7" max="7" width="15" bestFit="1" customWidth="1"/>
  </cols>
  <sheetData>
    <row r="1" spans="1:7" x14ac:dyDescent="0.35">
      <c r="A1" t="s">
        <v>51</v>
      </c>
      <c r="B1" t="s">
        <v>52</v>
      </c>
      <c r="C1" t="s">
        <v>53</v>
      </c>
      <c r="D1" t="s">
        <v>54</v>
      </c>
      <c r="E1" t="s">
        <v>1</v>
      </c>
      <c r="F1" t="s">
        <v>4</v>
      </c>
      <c r="G1" t="s">
        <v>55</v>
      </c>
    </row>
    <row r="2" spans="1:7" x14ac:dyDescent="0.35">
      <c r="A2">
        <v>86212050320</v>
      </c>
      <c r="B2" t="s">
        <v>56</v>
      </c>
      <c r="C2" s="1">
        <v>44173.671817129631</v>
      </c>
      <c r="D2" s="1">
        <v>44173.764872685184</v>
      </c>
      <c r="E2" t="s">
        <v>30</v>
      </c>
      <c r="F2">
        <v>134</v>
      </c>
      <c r="G2">
        <v>39</v>
      </c>
    </row>
    <row r="3" spans="1:7" x14ac:dyDescent="0.35">
      <c r="C3" s="1">
        <v>44173.680555555555</v>
      </c>
      <c r="D3" s="1"/>
      <c r="F3" t="str">
        <f>TEXT(D2-Таблица2[[#This Row],[Start Time]],"[мм]")</f>
        <v>121</v>
      </c>
    </row>
    <row r="5" spans="1:7" x14ac:dyDescent="0.3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57</v>
      </c>
      <c r="G5" t="s">
        <v>58</v>
      </c>
    </row>
    <row r="6" spans="1:7" x14ac:dyDescent="0.35">
      <c r="A6" t="s">
        <v>6</v>
      </c>
      <c r="C6" s="1">
        <v>44173.673368055555</v>
      </c>
      <c r="D6" s="1">
        <v>44173.764861111114</v>
      </c>
      <c r="E6">
        <v>132</v>
      </c>
      <c r="F6" s="1" t="str">
        <f>TEXT(Таблица1[[#This Row],[Leave Time]]-MAX($C$3,Таблица1[[#This Row],[Join Time]]),"[мм]")</f>
        <v>121</v>
      </c>
      <c r="G6" s="3">
        <f>Таблица1[[#This Row],[Столбец1]]/$F$3</f>
        <v>1</v>
      </c>
    </row>
    <row r="7" spans="1:7" x14ac:dyDescent="0.35">
      <c r="A7" t="s">
        <v>42</v>
      </c>
      <c r="C7" s="1">
        <v>44173.684976851851</v>
      </c>
      <c r="D7" s="1">
        <v>44173.764837962961</v>
      </c>
      <c r="E7">
        <v>115</v>
      </c>
      <c r="F7" s="1" t="str">
        <f>TEXT(Таблица1[[#This Row],[Leave Time]]-MAX($C$3,Таблица1[[#This Row],[Join Time]]),"[мм]")</f>
        <v>115</v>
      </c>
      <c r="G7" s="3">
        <f>Таблица1[[#This Row],[Столбец1]]/$F$3</f>
        <v>0.95041322314049592</v>
      </c>
    </row>
    <row r="8" spans="1:7" x14ac:dyDescent="0.35">
      <c r="A8" t="s">
        <v>31</v>
      </c>
      <c r="B8" t="s">
        <v>32</v>
      </c>
      <c r="C8" s="1">
        <v>44173.681608796294</v>
      </c>
      <c r="D8" s="1">
        <v>44173.764756944445</v>
      </c>
      <c r="E8">
        <v>120</v>
      </c>
      <c r="F8" s="1" t="str">
        <f>TEXT(Таблица1[[#This Row],[Leave Time]]-MAX($C$3,Таблица1[[#This Row],[Join Time]]),"[мм]")</f>
        <v>119</v>
      </c>
      <c r="G8" s="3">
        <f>Таблица1[[#This Row],[Столбец1]]/$F$3</f>
        <v>0.98347107438016534</v>
      </c>
    </row>
    <row r="9" spans="1:7" x14ac:dyDescent="0.35">
      <c r="A9" t="s">
        <v>29</v>
      </c>
      <c r="B9" t="s">
        <v>30</v>
      </c>
      <c r="C9" s="1">
        <v>44173.681574074071</v>
      </c>
      <c r="D9" s="1">
        <v>44173.764861111114</v>
      </c>
      <c r="E9">
        <v>120</v>
      </c>
      <c r="F9" s="1" t="str">
        <f>TEXT(Таблица1[[#This Row],[Leave Time]]-MAX($C$3,Таблица1[[#This Row],[Join Time]]),"[мм]")</f>
        <v>119</v>
      </c>
      <c r="G9" s="3">
        <f>Таблица1[[#This Row],[Столбец1]]/$F$3</f>
        <v>0.98347107438016534</v>
      </c>
    </row>
    <row r="10" spans="1:7" x14ac:dyDescent="0.35">
      <c r="A10" t="s">
        <v>40</v>
      </c>
      <c r="C10" s="1">
        <v>44173.684479166666</v>
      </c>
      <c r="D10" s="1">
        <v>44173.764861111114</v>
      </c>
      <c r="E10">
        <v>116</v>
      </c>
      <c r="F10" s="1" t="str">
        <f>TEXT(Таблица1[[#This Row],[Leave Time]]-MAX($C$3,Таблица1[[#This Row],[Join Time]]),"[мм]")</f>
        <v>115</v>
      </c>
      <c r="G10" s="3">
        <f>Таблица1[[#This Row],[Столбец1]]/$F$3</f>
        <v>0.95041322314049592</v>
      </c>
    </row>
    <row r="11" spans="1:7" x14ac:dyDescent="0.35">
      <c r="A11" t="s">
        <v>33</v>
      </c>
      <c r="B11" t="s">
        <v>34</v>
      </c>
      <c r="C11" s="1">
        <v>44173.681863425925</v>
      </c>
      <c r="D11" s="1">
        <v>44173.764803240738</v>
      </c>
      <c r="E11">
        <f>52+36+33</f>
        <v>121</v>
      </c>
      <c r="F11" s="1" t="str">
        <f>TEXT(Таблица1[[#This Row],[Leave Time]]-MAX($C$3,Таблица1[[#This Row],[Join Time]]),"[мм]")</f>
        <v>119</v>
      </c>
      <c r="G11" s="3">
        <f>Таблица1[[#This Row],[Столбец1]]/$F$3</f>
        <v>0.98347107438016534</v>
      </c>
    </row>
    <row r="12" spans="1:7" x14ac:dyDescent="0.35">
      <c r="A12" t="s">
        <v>18</v>
      </c>
      <c r="C12" s="1">
        <v>44173.6797337963</v>
      </c>
      <c r="D12" s="1">
        <v>44173.764814814815</v>
      </c>
      <c r="E12">
        <v>123</v>
      </c>
      <c r="F12" s="1" t="str">
        <f>TEXT(Таблица1[[#This Row],[Leave Time]]-MAX($C$3,Таблица1[[#This Row],[Join Time]]),"[мм]")</f>
        <v>121</v>
      </c>
      <c r="G12" s="3">
        <f>Таблица1[[#This Row],[Столбец1]]/$F$3</f>
        <v>1</v>
      </c>
    </row>
    <row r="13" spans="1:7" x14ac:dyDescent="0.35">
      <c r="A13" t="s">
        <v>38</v>
      </c>
      <c r="B13" t="s">
        <v>39</v>
      </c>
      <c r="C13" s="1">
        <v>44173.683067129627</v>
      </c>
      <c r="D13" s="1">
        <v>44173.764803240738</v>
      </c>
      <c r="E13">
        <v>118</v>
      </c>
      <c r="F13" s="1" t="str">
        <f>TEXT(Таблица1[[#This Row],[Leave Time]]-MAX($C$3,Таблица1[[#This Row],[Join Time]]),"[мм]")</f>
        <v>117</v>
      </c>
      <c r="G13" s="3">
        <f>Таблица1[[#This Row],[Столбец1]]/$F$3</f>
        <v>0.96694214876033058</v>
      </c>
    </row>
    <row r="14" spans="1:7" x14ac:dyDescent="0.35">
      <c r="A14" t="s">
        <v>21</v>
      </c>
      <c r="C14" s="1">
        <v>44173.680763888886</v>
      </c>
      <c r="D14" s="1">
        <v>44173.764849537038</v>
      </c>
      <c r="E14">
        <v>122</v>
      </c>
      <c r="F14" s="1" t="str">
        <f>TEXT(Таблица1[[#This Row],[Leave Time]]-MAX($C$3,Таблица1[[#This Row],[Join Time]]),"[мм]")</f>
        <v>121</v>
      </c>
      <c r="G14" s="3">
        <f>Таблица1[[#This Row],[Столбец1]]/$F$3</f>
        <v>1</v>
      </c>
    </row>
    <row r="15" spans="1:7" x14ac:dyDescent="0.35">
      <c r="A15" t="s">
        <v>17</v>
      </c>
      <c r="C15" s="1">
        <v>44173.679513888892</v>
      </c>
      <c r="D15" s="1">
        <v>44173.764803240738</v>
      </c>
      <c r="E15">
        <v>123</v>
      </c>
      <c r="F15" s="1" t="str">
        <f>TEXT(Таблица1[[#This Row],[Leave Time]]-MAX($C$3,Таблица1[[#This Row],[Join Time]]),"[мм]")</f>
        <v>121</v>
      </c>
      <c r="G15" s="3">
        <f>Таблица1[[#This Row],[Столбец1]]/$F$3</f>
        <v>1</v>
      </c>
    </row>
    <row r="16" spans="1:7" x14ac:dyDescent="0.35">
      <c r="A16" t="s">
        <v>8</v>
      </c>
      <c r="C16" s="1">
        <v>44173.676446759258</v>
      </c>
      <c r="D16" s="1">
        <v>44173.764814814815</v>
      </c>
      <c r="E16">
        <v>128</v>
      </c>
      <c r="F16" s="1" t="str">
        <f>TEXT(Таблица1[[#This Row],[Leave Time]]-MAX($C$3,Таблица1[[#This Row],[Join Time]]),"[мм]")</f>
        <v>121</v>
      </c>
      <c r="G16" s="3">
        <f>Таблица1[[#This Row],[Столбец1]]/$F$3</f>
        <v>1</v>
      </c>
    </row>
    <row r="17" spans="1:7" x14ac:dyDescent="0.35">
      <c r="A17" t="s">
        <v>35</v>
      </c>
      <c r="C17" s="1">
        <v>44173.68209490741</v>
      </c>
      <c r="D17" s="1">
        <v>44173.764861111114</v>
      </c>
      <c r="E17">
        <v>120</v>
      </c>
      <c r="F17" s="1" t="str">
        <f>TEXT(Таблица1[[#This Row],[Leave Time]]-MAX($C$3,Таблица1[[#This Row],[Join Time]]),"[мм]")</f>
        <v>119</v>
      </c>
      <c r="G17" s="3">
        <f>Таблица1[[#This Row],[Столбец1]]/$F$3</f>
        <v>0.98347107438016534</v>
      </c>
    </row>
    <row r="18" spans="1:7" x14ac:dyDescent="0.35">
      <c r="A18" t="s">
        <v>44</v>
      </c>
      <c r="B18" t="s">
        <v>45</v>
      </c>
      <c r="C18" s="1">
        <v>44173.685300925928</v>
      </c>
      <c r="D18" s="1">
        <v>44173.718194444446</v>
      </c>
      <c r="E18">
        <f>20+27</f>
        <v>47</v>
      </c>
      <c r="F18" s="1" t="str">
        <f>TEXT(Таблица1[[#This Row],[Leave Time]]-MAX($C$3,Таблица1[[#This Row],[Join Time]]),"[мм]")</f>
        <v>47</v>
      </c>
      <c r="G18" s="3">
        <f>Таблица1[[#This Row],[Столбец1]]/$F$3</f>
        <v>0.38842975206611569</v>
      </c>
    </row>
    <row r="19" spans="1:7" x14ac:dyDescent="0.35">
      <c r="A19" t="s">
        <v>13</v>
      </c>
      <c r="B19" t="s">
        <v>14</v>
      </c>
      <c r="C19" s="1">
        <v>44173.679016203707</v>
      </c>
      <c r="D19" s="1">
        <v>44173.764814814815</v>
      </c>
      <c r="E19">
        <v>124</v>
      </c>
      <c r="F19" s="1" t="str">
        <f>TEXT(Таблица1[[#This Row],[Leave Time]]-MAX($C$3,Таблица1[[#This Row],[Join Time]]),"[мм]")</f>
        <v>121</v>
      </c>
      <c r="G19" s="3">
        <f>Таблица1[[#This Row],[Столбец1]]/$F$3</f>
        <v>1</v>
      </c>
    </row>
    <row r="20" spans="1:7" x14ac:dyDescent="0.35">
      <c r="A20" t="s">
        <v>46</v>
      </c>
      <c r="B20" t="s">
        <v>47</v>
      </c>
      <c r="C20" s="1">
        <v>44173.685486111113</v>
      </c>
      <c r="D20" s="1">
        <v>44173.764756944445</v>
      </c>
      <c r="E20">
        <v>115</v>
      </c>
      <c r="F20" s="1" t="str">
        <f>TEXT(Таблица1[[#This Row],[Leave Time]]-MAX($C$3,Таблица1[[#This Row],[Join Time]]),"[мм]")</f>
        <v>114</v>
      </c>
      <c r="G20" s="3">
        <f>Таблица1[[#This Row],[Столбец1]]/$F$3</f>
        <v>0.94214876033057848</v>
      </c>
    </row>
    <row r="21" spans="1:7" x14ac:dyDescent="0.35">
      <c r="A21" t="s">
        <v>50</v>
      </c>
      <c r="C21" s="1">
        <v>44173.760983796295</v>
      </c>
      <c r="D21" s="1">
        <v>44173.764791666668</v>
      </c>
      <c r="E21">
        <v>6</v>
      </c>
      <c r="F21" s="1" t="str">
        <f>TEXT(Таблица1[[#This Row],[Leave Time]]-MAX($C$3,Таблица1[[#This Row],[Join Time]]),"[мм]")</f>
        <v>05</v>
      </c>
      <c r="G21" s="3">
        <f>Таблица1[[#This Row],[Столбец1]]/$F$3</f>
        <v>4.1322314049586778E-2</v>
      </c>
    </row>
    <row r="22" spans="1:7" x14ac:dyDescent="0.35">
      <c r="A22" t="s">
        <v>26</v>
      </c>
      <c r="B22" t="s">
        <v>27</v>
      </c>
      <c r="C22" s="1">
        <v>44173.681168981479</v>
      </c>
      <c r="D22" s="1">
        <v>44173.764814814815</v>
      </c>
      <c r="E22">
        <v>121</v>
      </c>
      <c r="F22" s="1" t="str">
        <f>TEXT(Таблица1[[#This Row],[Leave Time]]-MAX($C$3,Таблица1[[#This Row],[Join Time]]),"[мм]")</f>
        <v>120</v>
      </c>
      <c r="G22" s="3">
        <f>Таблица1[[#This Row],[Столбец1]]/$F$3</f>
        <v>0.99173553719008267</v>
      </c>
    </row>
    <row r="23" spans="1:7" x14ac:dyDescent="0.35">
      <c r="A23" t="s">
        <v>24</v>
      </c>
      <c r="B23" t="s">
        <v>25</v>
      </c>
      <c r="C23" s="1">
        <v>44173.681087962963</v>
      </c>
      <c r="D23" s="1">
        <v>44173.764861111114</v>
      </c>
      <c r="E23" s="2" t="str">
        <f>TEXT(D23-Таблица1[[#This Row],[Join Time]],"[мм]")</f>
        <v>120</v>
      </c>
      <c r="F23" s="1" t="str">
        <f>TEXT(Таблица1[[#This Row],[Leave Time]]-MAX($C$3,Таблица1[[#This Row],[Join Time]]),"[мм]")</f>
        <v>120</v>
      </c>
      <c r="G23" s="3">
        <f>Таблица1[[#This Row],[Столбец1]]/$F$3</f>
        <v>0.99173553719008267</v>
      </c>
    </row>
    <row r="24" spans="1:7" x14ac:dyDescent="0.35">
      <c r="A24" t="s">
        <v>22</v>
      </c>
      <c r="B24" t="s">
        <v>23</v>
      </c>
      <c r="C24" s="1">
        <v>44173.681030092594</v>
      </c>
      <c r="D24" s="1">
        <v>44173.764872685184</v>
      </c>
      <c r="E24">
        <v>121</v>
      </c>
      <c r="F24" s="1" t="str">
        <f>TEXT(Таблица1[[#This Row],[Leave Time]]-MAX($C$3,Таблица1[[#This Row],[Join Time]]),"[мм]")</f>
        <v>120</v>
      </c>
      <c r="G24" s="3">
        <f>Таблица1[[#This Row],[Столбец1]]/$F$3</f>
        <v>0.99173553719008267</v>
      </c>
    </row>
    <row r="25" spans="1:7" x14ac:dyDescent="0.35">
      <c r="A25" t="s">
        <v>48</v>
      </c>
      <c r="B25" t="s">
        <v>49</v>
      </c>
      <c r="C25" s="1">
        <v>44173.694988425923</v>
      </c>
      <c r="D25" s="1">
        <v>44173.764826388891</v>
      </c>
      <c r="E25">
        <v>101</v>
      </c>
      <c r="F25" s="1" t="str">
        <f>TEXT(Таблица1[[#This Row],[Leave Time]]-MAX($C$3,Таблица1[[#This Row],[Join Time]]),"[мм]")</f>
        <v>100</v>
      </c>
      <c r="G25" s="3">
        <f>Таблица1[[#This Row],[Столбец1]]/$F$3</f>
        <v>0.82644628099173556</v>
      </c>
    </row>
    <row r="26" spans="1:7" x14ac:dyDescent="0.35">
      <c r="A26" t="s">
        <v>10</v>
      </c>
      <c r="B26" t="s">
        <v>11</v>
      </c>
      <c r="C26" s="1">
        <v>44173.67869212963</v>
      </c>
      <c r="D26" s="1">
        <v>44173.764861111114</v>
      </c>
      <c r="E26">
        <v>125</v>
      </c>
      <c r="F26" s="1" t="str">
        <f>TEXT(Таблица1[[#This Row],[Leave Time]]-MAX($C$3,Таблица1[[#This Row],[Join Time]]),"[мм]")</f>
        <v>121</v>
      </c>
      <c r="G26" s="3">
        <f>Таблица1[[#This Row],[Столбец1]]/$F$3</f>
        <v>1</v>
      </c>
    </row>
    <row r="27" spans="1:7" x14ac:dyDescent="0.35">
      <c r="A27" t="s">
        <v>37</v>
      </c>
      <c r="C27" s="1">
        <v>44173.682962962965</v>
      </c>
      <c r="D27" s="1">
        <v>44173.732881944445</v>
      </c>
      <c r="E27">
        <v>72</v>
      </c>
      <c r="F27" s="1" t="str">
        <f>TEXT(Таблица1[[#This Row],[Leave Time]]-MAX($C$3,Таблица1[[#This Row],[Join Time]]),"[мм]")</f>
        <v>71</v>
      </c>
      <c r="G27" s="3">
        <f>Таблица1[[#This Row],[Столбец1]]/$F$3</f>
        <v>0.58677685950413228</v>
      </c>
    </row>
    <row r="28" spans="1:7" x14ac:dyDescent="0.35">
      <c r="A28" t="s">
        <v>20</v>
      </c>
      <c r="C28" s="1">
        <v>44173.680659722224</v>
      </c>
      <c r="D28" s="1">
        <v>44173.764826388891</v>
      </c>
      <c r="E28">
        <v>122</v>
      </c>
      <c r="F28" s="1" t="str">
        <f>TEXT(Таблица1[[#This Row],[Leave Time]]-MAX($C$3,Таблица1[[#This Row],[Join Time]]),"[мм]")</f>
        <v>121</v>
      </c>
      <c r="G28" s="3">
        <f>Таблица1[[#This Row],[Столбец1]]/$F$3</f>
        <v>1</v>
      </c>
    </row>
    <row r="29" spans="1:7" x14ac:dyDescent="0.35">
      <c r="A29" t="s">
        <v>43</v>
      </c>
      <c r="C29" s="1">
        <v>44173.685289351852</v>
      </c>
      <c r="D29" s="1">
        <v>44173.764849537038</v>
      </c>
      <c r="E29">
        <v>115</v>
      </c>
      <c r="F29" s="1" t="str">
        <f>TEXT(Таблица1[[#This Row],[Leave Time]]-MAX($C$3,Таблица1[[#This Row],[Join Time]]),"[мм]")</f>
        <v>114</v>
      </c>
      <c r="G29" s="3">
        <f>Таблица1[[#This Row],[Столбец1]]/$F$3</f>
        <v>0.94214876033057848</v>
      </c>
    </row>
    <row r="30" spans="1:7" x14ac:dyDescent="0.35">
      <c r="A30" t="s">
        <v>41</v>
      </c>
      <c r="C30" s="1">
        <v>44173.68476851852</v>
      </c>
      <c r="D30" s="1">
        <v>44173.764780092592</v>
      </c>
      <c r="E30">
        <v>116</v>
      </c>
      <c r="F30" s="1" t="str">
        <f>TEXT(Таблица1[[#This Row],[Leave Time]]-MAX($C$3,Таблица1[[#This Row],[Join Time]]),"[мм]")</f>
        <v>115</v>
      </c>
      <c r="G30" s="3">
        <f>Таблица1[[#This Row],[Столбец1]]/$F$3</f>
        <v>0.95041322314049592</v>
      </c>
    </row>
    <row r="31" spans="1:7" x14ac:dyDescent="0.35">
      <c r="A31" t="s">
        <v>9</v>
      </c>
      <c r="C31" s="1">
        <v>44173.67864583333</v>
      </c>
      <c r="D31" s="1">
        <v>44173.764861111114</v>
      </c>
      <c r="E31">
        <v>125</v>
      </c>
      <c r="F31" s="1" t="str">
        <f>TEXT(Таблица1[[#This Row],[Leave Time]]-MAX($C$3,Таблица1[[#This Row],[Join Time]]),"[мм]")</f>
        <v>121</v>
      </c>
      <c r="G31" s="3">
        <f>Таблица1[[#This Row],[Столбец1]]/$F$3</f>
        <v>1</v>
      </c>
    </row>
    <row r="32" spans="1:7" x14ac:dyDescent="0.35">
      <c r="A32" t="s">
        <v>7</v>
      </c>
      <c r="C32" s="1">
        <v>44173.673715277779</v>
      </c>
      <c r="D32" s="1">
        <v>44173.764861111114</v>
      </c>
      <c r="E32">
        <v>132</v>
      </c>
      <c r="F32" s="1" t="str">
        <f>TEXT(Таблица1[[#This Row],[Leave Time]]-MAX($C$3,Таблица1[[#This Row],[Join Time]]),"[мм]")</f>
        <v>121</v>
      </c>
      <c r="G32" s="3">
        <f>Таблица1[[#This Row],[Столбец1]]/$F$3</f>
        <v>1</v>
      </c>
    </row>
    <row r="33" spans="1:7" x14ac:dyDescent="0.35">
      <c r="A33" t="s">
        <v>28</v>
      </c>
      <c r="C33" s="1">
        <v>44173.68141203704</v>
      </c>
      <c r="D33" s="1">
        <v>44173.752638888887</v>
      </c>
      <c r="E33">
        <v>103</v>
      </c>
      <c r="F33" s="1" t="str">
        <f>TEXT(Таблица1[[#This Row],[Leave Time]]-MAX($C$3,Таблица1[[#This Row],[Join Time]]),"[мм]")</f>
        <v>102</v>
      </c>
      <c r="G33" s="3">
        <f>Таблица1[[#This Row],[Столбец1]]/$F$3</f>
        <v>0.84297520661157022</v>
      </c>
    </row>
    <row r="34" spans="1:7" x14ac:dyDescent="0.35">
      <c r="A34" t="s">
        <v>19</v>
      </c>
      <c r="C34" s="1">
        <v>44173.680486111109</v>
      </c>
      <c r="D34" s="1">
        <v>44173.764803240738</v>
      </c>
      <c r="E34">
        <v>122</v>
      </c>
      <c r="F34" s="1" t="str">
        <f>TEXT(Таблица1[[#This Row],[Leave Time]]-MAX($C$3,Таблица1[[#This Row],[Join Time]]),"[мм]")</f>
        <v>121</v>
      </c>
      <c r="G34" s="3">
        <f>Таблица1[[#This Row],[Столбец1]]/$F$3</f>
        <v>1</v>
      </c>
    </row>
    <row r="35" spans="1:7" x14ac:dyDescent="0.35">
      <c r="A35" t="s">
        <v>5</v>
      </c>
      <c r="C35" s="1">
        <v>44173.671805555554</v>
      </c>
      <c r="D35" s="1">
        <v>44173.764837962961</v>
      </c>
      <c r="E35">
        <v>134</v>
      </c>
      <c r="F35" s="1" t="str">
        <f>TEXT(Таблица1[[#This Row],[Leave Time]]-MAX($C$3,Таблица1[[#This Row],[Join Time]]),"[мм]")</f>
        <v>121</v>
      </c>
      <c r="G35" s="3">
        <f>Таблица1[[#This Row],[Столбец1]]/$F$3</f>
        <v>1</v>
      </c>
    </row>
    <row r="36" spans="1:7" x14ac:dyDescent="0.35">
      <c r="A36" t="s">
        <v>15</v>
      </c>
      <c r="B36" t="s">
        <v>16</v>
      </c>
      <c r="C36" s="1">
        <v>44173.679340277777</v>
      </c>
      <c r="D36" s="1">
        <v>44173.764814814815</v>
      </c>
      <c r="E36">
        <v>124</v>
      </c>
      <c r="F36" s="1" t="str">
        <f>TEXT(Таблица1[[#This Row],[Leave Time]]-MAX($C$3,Таблица1[[#This Row],[Join Time]]),"[мм]")</f>
        <v>121</v>
      </c>
      <c r="G36" s="3">
        <f>Таблица1[[#This Row],[Столбец1]]/$F$3</f>
        <v>1</v>
      </c>
    </row>
    <row r="37" spans="1:7" x14ac:dyDescent="0.35">
      <c r="A37" t="s">
        <v>36</v>
      </c>
      <c r="C37" s="1">
        <v>44173.682245370372</v>
      </c>
      <c r="D37" s="1">
        <v>44173.764849537038</v>
      </c>
      <c r="E37">
        <v>119</v>
      </c>
      <c r="F37" s="1" t="str">
        <f>TEXT(Таблица1[[#This Row],[Leave Time]]-MAX($C$3,Таблица1[[#This Row],[Join Time]]),"[мм]")</f>
        <v>118</v>
      </c>
      <c r="G37" s="3">
        <f>Таблица1[[#This Row],[Столбец1]]/$F$3</f>
        <v>0.97520661157024791</v>
      </c>
    </row>
    <row r="38" spans="1:7" x14ac:dyDescent="0.35">
      <c r="A38" t="s">
        <v>12</v>
      </c>
      <c r="C38" s="1">
        <v>44173.678923611114</v>
      </c>
      <c r="D38" s="1">
        <v>44173.764861111114</v>
      </c>
      <c r="E38">
        <v>124</v>
      </c>
      <c r="F38" s="1" t="str">
        <f>TEXT(Таблица1[[#This Row],[Leave Time]]-MAX($C$3,Таблица1[[#This Row],[Join Time]]),"[мм]")</f>
        <v>121</v>
      </c>
      <c r="G38" s="3">
        <f>Таблица1[[#This Row],[Столбец1]]/$F$3</f>
        <v>1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2020-12-08 participants_8621205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Павловский Евгений</dc:creator>
  <cp:lastModifiedBy>Павловский Евгений</cp:lastModifiedBy>
  <dcterms:created xsi:type="dcterms:W3CDTF">2020-12-11T06:34:23Z</dcterms:created>
  <dcterms:modified xsi:type="dcterms:W3CDTF">2020-12-11T06:40:13Z</dcterms:modified>
</cp:coreProperties>
</file>